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cddf5741baf319/Projetos Acadêmicos/Curso CREA/PLANEJAMENTO DE OBRAS CREA/Planilhas e arquivos compartilhados/"/>
    </mc:Choice>
  </mc:AlternateContent>
  <xr:revisionPtr revIDLastSave="418" documentId="13_ncr:1_{201A6855-4705-4A73-A7F1-A15CABE650D2}" xr6:coauthVersionLast="47" xr6:coauthVersionMax="47" xr10:uidLastSave="{DF43D1FD-E341-4924-97AD-48F4F93A64A6}"/>
  <bookViews>
    <workbookView xWindow="-108" yWindow="-108" windowWidth="23256" windowHeight="12576" xr2:uid="{43E8CD70-E3D4-4263-B4DB-DB19A22573E3}"/>
  </bookViews>
  <sheets>
    <sheet name="Resumo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9" l="1"/>
  <c r="O7" i="19"/>
  <c r="G61" i="19"/>
  <c r="G62" i="19" s="1"/>
  <c r="G63" i="19" s="1"/>
  <c r="G64" i="19" s="1"/>
  <c r="G65" i="19" s="1"/>
  <c r="G66" i="19" s="1"/>
  <c r="G67" i="19" s="1"/>
  <c r="G68" i="19" s="1"/>
  <c r="G60" i="19"/>
  <c r="F82" i="19"/>
  <c r="F81" i="19"/>
  <c r="F79" i="19"/>
  <c r="F78" i="19"/>
  <c r="F77" i="19"/>
  <c r="F76" i="19"/>
  <c r="F75" i="19"/>
  <c r="F74" i="19"/>
  <c r="F73" i="19"/>
  <c r="F72" i="19"/>
  <c r="F71" i="19"/>
  <c r="F68" i="19"/>
  <c r="F67" i="19"/>
  <c r="F66" i="19"/>
  <c r="F65" i="19"/>
  <c r="F64" i="19"/>
  <c r="F63" i="19"/>
  <c r="F62" i="19"/>
  <c r="F61" i="19"/>
  <c r="F60" i="19"/>
  <c r="F59" i="19"/>
  <c r="E72" i="19"/>
  <c r="E73" i="19"/>
  <c r="E74" i="19"/>
  <c r="E75" i="19"/>
  <c r="E76" i="19"/>
  <c r="E77" i="19"/>
  <c r="E78" i="19"/>
  <c r="E79" i="19"/>
  <c r="E71" i="19"/>
  <c r="E62" i="19"/>
  <c r="E63" i="19" s="1"/>
  <c r="E64" i="19" s="1"/>
  <c r="E65" i="19" s="1"/>
  <c r="E66" i="19" s="1"/>
  <c r="E67" i="19" s="1"/>
  <c r="E68" i="19" s="1"/>
  <c r="E61" i="19"/>
  <c r="O5" i="19"/>
  <c r="O6" i="19"/>
  <c r="K80" i="19" l="1"/>
  <c r="K50" i="19"/>
  <c r="K29" i="19" l="1"/>
  <c r="K6" i="19" l="1"/>
  <c r="K58" i="19" l="1"/>
  <c r="K5" i="19"/>
  <c r="K70" i="19" l="1"/>
  <c r="K57" i="19" s="1"/>
  <c r="O4" i="19" s="1"/>
  <c r="P4" i="19" l="1"/>
</calcChain>
</file>

<file path=xl/sharedStrings.xml><?xml version="1.0" encoding="utf-8"?>
<sst xmlns="http://schemas.openxmlformats.org/spreadsheetml/2006/main" count="434" uniqueCount="103">
  <si>
    <t>Duração</t>
  </si>
  <si>
    <t>Custo</t>
  </si>
  <si>
    <t>Tamanho da equipe</t>
  </si>
  <si>
    <t>LB</t>
  </si>
  <si>
    <t>Equipe</t>
  </si>
  <si>
    <t>Casa</t>
  </si>
  <si>
    <t>Pav.</t>
  </si>
  <si>
    <t>Pacote</t>
  </si>
  <si>
    <t>Cor</t>
  </si>
  <si>
    <t>Empresa</t>
  </si>
  <si>
    <t>1. Casa 1</t>
  </si>
  <si>
    <t>0. Térreo</t>
  </si>
  <si>
    <t>0. Locação</t>
  </si>
  <si>
    <t>1. Fundação</t>
  </si>
  <si>
    <t>2. Estrutura</t>
  </si>
  <si>
    <t>3. Alvenarias</t>
  </si>
  <si>
    <t>5. Ref. Inter. Arg (Parede)</t>
  </si>
  <si>
    <t>6. Revest. Gesso (Parede + Teto)</t>
  </si>
  <si>
    <t>7. Impermeabilização</t>
  </si>
  <si>
    <t>8. Contrapiso</t>
  </si>
  <si>
    <t>9. Fachada</t>
  </si>
  <si>
    <t>10. Cer. Piso</t>
  </si>
  <si>
    <t>11. Cer. Parede</t>
  </si>
  <si>
    <t>12. Forro (WC's e cozinha)</t>
  </si>
  <si>
    <t xml:space="preserve">13. Esq. Alumínio </t>
  </si>
  <si>
    <t>14. Portas</t>
  </si>
  <si>
    <t>15. Pintura (1ª Demão)</t>
  </si>
  <si>
    <t>16. Bancadas</t>
  </si>
  <si>
    <t>17. Pintura (2ª Demão)</t>
  </si>
  <si>
    <t>18. Limp. Interna</t>
  </si>
  <si>
    <t>Nome da tarefa</t>
  </si>
  <si>
    <t>0. Locação 1</t>
  </si>
  <si>
    <t>1. Fundação 1</t>
  </si>
  <si>
    <t>2. Estrutura 1</t>
  </si>
  <si>
    <t>3. Alvenarias 1</t>
  </si>
  <si>
    <t>4. Coberta 1</t>
  </si>
  <si>
    <t>5. Ref. Inter. Arg (Parede) 1</t>
  </si>
  <si>
    <t>6. Revest. Gesso (Parede + Teto) 1</t>
  </si>
  <si>
    <t>7. Impermeabilização 1</t>
  </si>
  <si>
    <t>8. Contrapiso 1</t>
  </si>
  <si>
    <t>9. Fachada 1</t>
  </si>
  <si>
    <t>10. Cer. Piso 1</t>
  </si>
  <si>
    <t>11. Cer. Parede 1</t>
  </si>
  <si>
    <t>12. Forro (WC's e cozinha) 1</t>
  </si>
  <si>
    <t>13. Esq. Alumínio  1</t>
  </si>
  <si>
    <t>14. Portas 1</t>
  </si>
  <si>
    <t>15. Pintura (1ª Demão) 1</t>
  </si>
  <si>
    <t>16. Bancadas 1</t>
  </si>
  <si>
    <t>17. Pintura (2ª Demão) 1</t>
  </si>
  <si>
    <t>18. Limp. Interna 1</t>
  </si>
  <si>
    <t>Própria</t>
  </si>
  <si>
    <t>1. Pav. Superior</t>
  </si>
  <si>
    <t>9.1. Chapisco</t>
  </si>
  <si>
    <t>9.2. Emboço</t>
  </si>
  <si>
    <t>carpinteiro;aux. Carpinteiro</t>
  </si>
  <si>
    <t>servente estrutura[3];aux. Carpinteiro;aux. ferreiro;ferreiro;carpinteiro[2]</t>
  </si>
  <si>
    <t>servente estrutura[3];aux. Carpinteiro[2];aux. ferreiro[2];ferreiro[5];carpinteiro[2]</t>
  </si>
  <si>
    <t>pedreiro[2];servente[2]</t>
  </si>
  <si>
    <t>pedreiro[4];servente[4]</t>
  </si>
  <si>
    <t>gesseiro[3];servente</t>
  </si>
  <si>
    <t>aplicador de manta</t>
  </si>
  <si>
    <t>pedreiro[2];servente</t>
  </si>
  <si>
    <t>pedreiro[6];servente[4]</t>
  </si>
  <si>
    <t>pintor[4];aux.pintor[2]</t>
  </si>
  <si>
    <t>gesseiro;servente</t>
  </si>
  <si>
    <t>montador esquadrias[2]</t>
  </si>
  <si>
    <t>marceneiro[2]</t>
  </si>
  <si>
    <t>Diarista[2]</t>
  </si>
  <si>
    <t>carpinteiro[4];aux. Carpinteiro[2]</t>
  </si>
  <si>
    <t>9.3. Pint. 1 Demão</t>
  </si>
  <si>
    <t>9.4. Pint. 2 Demão</t>
  </si>
  <si>
    <t>2. Coberta</t>
  </si>
  <si>
    <t>1. Alvenarias</t>
  </si>
  <si>
    <t>2. Impermeabilização</t>
  </si>
  <si>
    <t>3. Coberta</t>
  </si>
  <si>
    <t>PACOTES PLANEJAMENTO</t>
  </si>
  <si>
    <t>CIVIL</t>
  </si>
  <si>
    <t>1.Inst. Embut. Em Fundações</t>
  </si>
  <si>
    <t>2.Inst. Elétricas Laje</t>
  </si>
  <si>
    <t>3.Inst. Elétricas Paredes</t>
  </si>
  <si>
    <t>Barrilette</t>
  </si>
  <si>
    <t>Caixa D'água</t>
  </si>
  <si>
    <t>Áreas comuns</t>
  </si>
  <si>
    <t>Custo Indireto</t>
  </si>
  <si>
    <t>Custo Direto</t>
  </si>
  <si>
    <t>INSTALAÇÕES</t>
  </si>
  <si>
    <t>4.Inst. Gás</t>
  </si>
  <si>
    <t>5.Inst. AF e AQ</t>
  </si>
  <si>
    <t>6.Inst. Esgoto</t>
  </si>
  <si>
    <t>7.Fiação</t>
  </si>
  <si>
    <t>8.Interr. Tom e luminárias</t>
  </si>
  <si>
    <t>9.Quadro elétrico</t>
  </si>
  <si>
    <t>10.Louças e Metais</t>
  </si>
  <si>
    <t>1 casa</t>
  </si>
  <si>
    <t>16 casas</t>
  </si>
  <si>
    <t>Total</t>
  </si>
  <si>
    <t>Bombeiro;Eletricista</t>
  </si>
  <si>
    <t>Eletricista;Aux. Eletricista</t>
  </si>
  <si>
    <t>Aux. Bombeiro;Bombeiro</t>
  </si>
  <si>
    <t>19. Instalações1</t>
  </si>
  <si>
    <t>20. Elétrica1</t>
  </si>
  <si>
    <t>21. HS1</t>
  </si>
  <si>
    <t>Centro de custo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</si>
</sst>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44" fontId="0" fillId="0" borderId="0" xfId="1" applyFont="1"/>
    <xf numFmtId="44" fontId="0" fillId="2" borderId="0" xfId="0" applyNumberFormat="1" applyFill="1"/>
    <xf numFmtId="4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DE712-ED95-4682-B0E2-7A14F79BF3E4}">
  <sheetPr>
    <outlinePr summaryBelow="0"/>
  </sheetPr>
  <dimension ref="A1:P82"/>
  <sheetViews>
    <sheetView tabSelected="1" topLeftCell="A57" zoomScale="85" zoomScaleNormal="85" workbookViewId="0">
      <selection activeCell="C81" sqref="C81:K82"/>
    </sheetView>
  </sheetViews>
  <sheetFormatPr defaultRowHeight="14.4" outlineLevelRow="1" x14ac:dyDescent="0.3"/>
  <cols>
    <col min="1" max="1" width="31" bestFit="1" customWidth="1"/>
    <col min="2" max="2" width="15" bestFit="1" customWidth="1"/>
    <col min="4" max="4" width="15.88671875" bestFit="1" customWidth="1"/>
    <col min="5" max="5" width="16.6640625" bestFit="1" customWidth="1"/>
    <col min="8" max="8" width="31.44140625" bestFit="1" customWidth="1"/>
    <col min="10" max="10" width="48.109375" bestFit="1" customWidth="1"/>
    <col min="11" max="11" width="17.109375" bestFit="1" customWidth="1"/>
    <col min="14" max="14" width="30" bestFit="1" customWidth="1"/>
    <col min="15" max="15" width="14.44140625" bestFit="1" customWidth="1"/>
    <col min="16" max="16" width="16.109375" bestFit="1" customWidth="1"/>
    <col min="17" max="17" width="14.88671875" bestFit="1" customWidth="1"/>
    <col min="18" max="18" width="13.33203125" bestFit="1" customWidth="1"/>
    <col min="20" max="20" width="15.21875" bestFit="1" customWidth="1"/>
    <col min="22" max="22" width="14.88671875" bestFit="1" customWidth="1"/>
  </cols>
  <sheetData>
    <row r="1" spans="1:16" ht="15.75" customHeight="1" x14ac:dyDescent="0.3">
      <c r="A1" s="5" t="s">
        <v>75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6" x14ac:dyDescent="0.3">
      <c r="B2" s="4"/>
      <c r="E2" s="4"/>
    </row>
    <row r="3" spans="1:16" x14ac:dyDescent="0.3">
      <c r="A3" s="6" t="s">
        <v>76</v>
      </c>
      <c r="B3" s="6"/>
      <c r="C3" s="6"/>
      <c r="D3" s="6"/>
      <c r="E3" s="6"/>
      <c r="F3" s="6"/>
      <c r="G3" s="6"/>
      <c r="H3" s="6"/>
      <c r="I3" s="6"/>
      <c r="J3" s="6"/>
      <c r="K3" s="6"/>
      <c r="N3" t="s">
        <v>102</v>
      </c>
      <c r="O3" t="s">
        <v>93</v>
      </c>
      <c r="P3" t="s">
        <v>94</v>
      </c>
    </row>
    <row r="4" spans="1:16" x14ac:dyDescent="0.3">
      <c r="A4" t="s">
        <v>30</v>
      </c>
      <c r="B4" t="s">
        <v>0</v>
      </c>
      <c r="C4" t="s">
        <v>5</v>
      </c>
      <c r="D4" t="s">
        <v>6</v>
      </c>
      <c r="E4" t="s">
        <v>3</v>
      </c>
      <c r="F4" t="s">
        <v>7</v>
      </c>
      <c r="G4" t="s">
        <v>8</v>
      </c>
      <c r="H4" t="s">
        <v>4</v>
      </c>
      <c r="I4" t="s">
        <v>9</v>
      </c>
      <c r="J4" t="s">
        <v>2</v>
      </c>
      <c r="K4" t="s">
        <v>1</v>
      </c>
      <c r="N4" t="s">
        <v>84</v>
      </c>
      <c r="O4" s="2">
        <f>K5+K57</f>
        <v>387733.98994105449</v>
      </c>
      <c r="P4" s="2">
        <f>16*O4</f>
        <v>6203743.8390568718</v>
      </c>
    </row>
    <row r="5" spans="1:16" x14ac:dyDescent="0.3">
      <c r="A5" t="s">
        <v>10</v>
      </c>
      <c r="K5" s="4">
        <f>K6+K29+K50</f>
        <v>315684.35514645447</v>
      </c>
      <c r="N5" t="s">
        <v>83</v>
      </c>
      <c r="O5" s="2">
        <f>P5/16</f>
        <v>130201.8575</v>
      </c>
      <c r="P5" s="2">
        <v>2083229.72</v>
      </c>
    </row>
    <row r="6" spans="1:16" x14ac:dyDescent="0.3">
      <c r="A6" s="1" t="s">
        <v>11</v>
      </c>
      <c r="B6" s="1"/>
      <c r="C6" s="1"/>
      <c r="D6" s="1"/>
      <c r="E6" s="1"/>
      <c r="F6" s="1"/>
      <c r="G6" s="1"/>
      <c r="H6" s="1"/>
      <c r="I6" s="1"/>
      <c r="J6" s="1"/>
      <c r="K6" s="3">
        <f>SUM(K7:K28)</f>
        <v>165509.26769822955</v>
      </c>
      <c r="N6" t="s">
        <v>82</v>
      </c>
      <c r="O6" s="2">
        <f>P6/16</f>
        <v>32550.464375</v>
      </c>
      <c r="P6" s="2">
        <v>520807.43</v>
      </c>
    </row>
    <row r="7" spans="1:16" outlineLevel="1" x14ac:dyDescent="0.3">
      <c r="A7" t="s">
        <v>12</v>
      </c>
      <c r="B7">
        <v>2</v>
      </c>
      <c r="C7" t="s">
        <v>10</v>
      </c>
      <c r="D7" t="s">
        <v>11</v>
      </c>
      <c r="E7">
        <v>0</v>
      </c>
      <c r="F7">
        <v>0</v>
      </c>
      <c r="G7">
        <v>0</v>
      </c>
      <c r="H7" t="s">
        <v>31</v>
      </c>
      <c r="I7" t="s">
        <v>50</v>
      </c>
      <c r="J7" t="s">
        <v>54</v>
      </c>
      <c r="K7" s="2">
        <v>456.99423509503845</v>
      </c>
      <c r="N7" t="s">
        <v>95</v>
      </c>
      <c r="O7" s="2">
        <f>SUM(O4:O5)</f>
        <v>517935.84744105447</v>
      </c>
      <c r="P7" s="2">
        <f>SUM(P4:P5)</f>
        <v>8286973.5590568716</v>
      </c>
    </row>
    <row r="8" spans="1:16" outlineLevel="1" x14ac:dyDescent="0.3">
      <c r="A8" t="s">
        <v>13</v>
      </c>
      <c r="B8">
        <v>9</v>
      </c>
      <c r="C8" t="s">
        <v>10</v>
      </c>
      <c r="D8" t="s">
        <v>11</v>
      </c>
      <c r="E8">
        <v>1</v>
      </c>
      <c r="F8">
        <v>1</v>
      </c>
      <c r="G8">
        <v>1</v>
      </c>
      <c r="H8" t="s">
        <v>32</v>
      </c>
      <c r="I8" t="s">
        <v>50</v>
      </c>
      <c r="J8" t="s">
        <v>55</v>
      </c>
      <c r="K8" s="2">
        <v>19882.859714413338</v>
      </c>
    </row>
    <row r="9" spans="1:16" outlineLevel="1" x14ac:dyDescent="0.3">
      <c r="A9" t="s">
        <v>14</v>
      </c>
      <c r="B9">
        <v>7</v>
      </c>
      <c r="C9" t="s">
        <v>10</v>
      </c>
      <c r="D9" t="s">
        <v>11</v>
      </c>
      <c r="E9">
        <v>2</v>
      </c>
      <c r="F9">
        <v>2</v>
      </c>
      <c r="G9">
        <v>2</v>
      </c>
      <c r="H9" t="s">
        <v>33</v>
      </c>
      <c r="I9" t="s">
        <v>50</v>
      </c>
      <c r="J9" t="s">
        <v>56</v>
      </c>
      <c r="K9" s="2">
        <v>46439.030117043563</v>
      </c>
    </row>
    <row r="10" spans="1:16" outlineLevel="1" x14ac:dyDescent="0.3">
      <c r="A10" t="s">
        <v>15</v>
      </c>
      <c r="B10">
        <v>10</v>
      </c>
      <c r="C10" t="s">
        <v>10</v>
      </c>
      <c r="D10" t="s">
        <v>11</v>
      </c>
      <c r="E10">
        <v>3</v>
      </c>
      <c r="F10">
        <v>3</v>
      </c>
      <c r="G10">
        <v>3</v>
      </c>
      <c r="H10" t="s">
        <v>34</v>
      </c>
      <c r="I10" t="s">
        <v>50</v>
      </c>
      <c r="J10" t="s">
        <v>57</v>
      </c>
      <c r="K10" s="2">
        <v>8388.4074369739246</v>
      </c>
    </row>
    <row r="11" spans="1:16" outlineLevel="1" x14ac:dyDescent="0.3">
      <c r="A11" t="s">
        <v>16</v>
      </c>
      <c r="B11">
        <v>16</v>
      </c>
      <c r="C11" t="s">
        <v>10</v>
      </c>
      <c r="D11" t="s">
        <v>11</v>
      </c>
      <c r="E11">
        <v>5</v>
      </c>
      <c r="F11">
        <v>5</v>
      </c>
      <c r="G11">
        <v>5</v>
      </c>
      <c r="H11" t="s">
        <v>36</v>
      </c>
      <c r="I11" t="s">
        <v>50</v>
      </c>
      <c r="J11" t="s">
        <v>58</v>
      </c>
      <c r="K11" s="2">
        <v>5776.0037940943785</v>
      </c>
    </row>
    <row r="12" spans="1:16" outlineLevel="1" x14ac:dyDescent="0.3">
      <c r="A12" t="s">
        <v>17</v>
      </c>
      <c r="B12">
        <v>5</v>
      </c>
      <c r="C12" t="s">
        <v>10</v>
      </c>
      <c r="D12" t="s">
        <v>11</v>
      </c>
      <c r="E12">
        <v>6</v>
      </c>
      <c r="F12">
        <v>6</v>
      </c>
      <c r="G12">
        <v>6</v>
      </c>
      <c r="H12" t="s">
        <v>37</v>
      </c>
      <c r="I12" t="s">
        <v>50</v>
      </c>
      <c r="J12" t="s">
        <v>59</v>
      </c>
      <c r="K12" s="2">
        <v>2119.4085592903066</v>
      </c>
    </row>
    <row r="13" spans="1:16" outlineLevel="1" x14ac:dyDescent="0.3">
      <c r="A13" t="s">
        <v>18</v>
      </c>
      <c r="B13">
        <v>2</v>
      </c>
      <c r="C13" t="s">
        <v>10</v>
      </c>
      <c r="D13" t="s">
        <v>11</v>
      </c>
      <c r="E13">
        <v>7</v>
      </c>
      <c r="F13">
        <v>7</v>
      </c>
      <c r="G13">
        <v>7</v>
      </c>
      <c r="H13" t="s">
        <v>38</v>
      </c>
      <c r="I13" t="s">
        <v>50</v>
      </c>
      <c r="J13" t="s">
        <v>60</v>
      </c>
      <c r="K13" s="2">
        <v>3288.1540473407663</v>
      </c>
    </row>
    <row r="14" spans="1:16" outlineLevel="1" x14ac:dyDescent="0.3">
      <c r="A14" t="s">
        <v>19</v>
      </c>
      <c r="B14">
        <v>2</v>
      </c>
      <c r="C14" t="s">
        <v>10</v>
      </c>
      <c r="D14" t="s">
        <v>11</v>
      </c>
      <c r="E14">
        <v>8</v>
      </c>
      <c r="F14">
        <v>8</v>
      </c>
      <c r="G14">
        <v>8</v>
      </c>
      <c r="H14" t="s">
        <v>39</v>
      </c>
      <c r="I14" t="s">
        <v>50</v>
      </c>
      <c r="J14" t="s">
        <v>61</v>
      </c>
      <c r="K14" s="2">
        <v>3735.0719515292622</v>
      </c>
    </row>
    <row r="15" spans="1:16" outlineLevel="1" x14ac:dyDescent="0.3">
      <c r="A15" t="s">
        <v>20</v>
      </c>
      <c r="C15" t="s">
        <v>10</v>
      </c>
      <c r="D15" t="s">
        <v>11</v>
      </c>
      <c r="E15">
        <v>9</v>
      </c>
      <c r="F15">
        <v>9</v>
      </c>
      <c r="G15">
        <v>9</v>
      </c>
      <c r="H15" t="s">
        <v>40</v>
      </c>
      <c r="I15" t="s">
        <v>50</v>
      </c>
      <c r="K15" s="2">
        <v>0</v>
      </c>
    </row>
    <row r="16" spans="1:16" outlineLevel="1" x14ac:dyDescent="0.3">
      <c r="A16" t="s">
        <v>52</v>
      </c>
      <c r="B16">
        <v>0.5</v>
      </c>
      <c r="C16" t="s">
        <v>10</v>
      </c>
      <c r="D16" t="s">
        <v>11</v>
      </c>
      <c r="E16">
        <v>9</v>
      </c>
      <c r="F16">
        <v>9</v>
      </c>
      <c r="G16">
        <v>9</v>
      </c>
      <c r="H16" t="s">
        <v>40</v>
      </c>
      <c r="I16" t="s">
        <v>50</v>
      </c>
      <c r="J16" t="s">
        <v>62</v>
      </c>
      <c r="K16" s="2">
        <v>5131.5062891666257</v>
      </c>
    </row>
    <row r="17" spans="1:11" outlineLevel="1" x14ac:dyDescent="0.3">
      <c r="A17" t="s">
        <v>53</v>
      </c>
      <c r="B17">
        <v>1.5</v>
      </c>
      <c r="C17" t="s">
        <v>10</v>
      </c>
      <c r="D17" t="s">
        <v>11</v>
      </c>
      <c r="E17">
        <v>9</v>
      </c>
      <c r="F17">
        <v>9</v>
      </c>
      <c r="G17">
        <v>9</v>
      </c>
      <c r="H17" t="s">
        <v>40</v>
      </c>
      <c r="I17" t="s">
        <v>50</v>
      </c>
      <c r="J17" t="s">
        <v>62</v>
      </c>
      <c r="K17" s="2">
        <v>7697.2594337499386</v>
      </c>
    </row>
    <row r="18" spans="1:11" outlineLevel="1" x14ac:dyDescent="0.3">
      <c r="A18" t="s">
        <v>69</v>
      </c>
      <c r="B18">
        <v>1</v>
      </c>
      <c r="C18" t="s">
        <v>10</v>
      </c>
      <c r="D18" t="s">
        <v>11</v>
      </c>
      <c r="E18">
        <v>9</v>
      </c>
      <c r="F18">
        <v>9</v>
      </c>
      <c r="G18">
        <v>9</v>
      </c>
      <c r="H18" t="s">
        <v>40</v>
      </c>
      <c r="I18" t="s">
        <v>50</v>
      </c>
      <c r="J18" t="s">
        <v>63</v>
      </c>
      <c r="K18" s="2">
        <v>1135.9214997577426</v>
      </c>
    </row>
    <row r="19" spans="1:11" outlineLevel="1" x14ac:dyDescent="0.3">
      <c r="A19" t="s">
        <v>70</v>
      </c>
      <c r="B19">
        <v>2</v>
      </c>
      <c r="C19" t="s">
        <v>10</v>
      </c>
      <c r="D19" t="s">
        <v>11</v>
      </c>
      <c r="E19">
        <v>9</v>
      </c>
      <c r="F19">
        <v>9</v>
      </c>
      <c r="G19">
        <v>9</v>
      </c>
      <c r="H19" t="s">
        <v>40</v>
      </c>
      <c r="I19" t="s">
        <v>50</v>
      </c>
      <c r="J19" t="s">
        <v>63</v>
      </c>
      <c r="K19" s="2">
        <v>757.28099983849529</v>
      </c>
    </row>
    <row r="20" spans="1:11" outlineLevel="1" x14ac:dyDescent="0.3">
      <c r="A20" t="s">
        <v>21</v>
      </c>
      <c r="B20">
        <v>7</v>
      </c>
      <c r="C20" t="s">
        <v>10</v>
      </c>
      <c r="D20" t="s">
        <v>11</v>
      </c>
      <c r="E20">
        <v>10</v>
      </c>
      <c r="F20">
        <v>10</v>
      </c>
      <c r="G20">
        <v>10</v>
      </c>
      <c r="H20" t="s">
        <v>41</v>
      </c>
      <c r="I20" t="s">
        <v>50</v>
      </c>
      <c r="J20" t="s">
        <v>61</v>
      </c>
      <c r="K20" s="2">
        <v>25485.979949745666</v>
      </c>
    </row>
    <row r="21" spans="1:11" outlineLevel="1" x14ac:dyDescent="0.3">
      <c r="A21" t="s">
        <v>22</v>
      </c>
      <c r="B21">
        <v>3</v>
      </c>
      <c r="C21" t="s">
        <v>10</v>
      </c>
      <c r="D21" t="s">
        <v>11</v>
      </c>
      <c r="E21">
        <v>11</v>
      </c>
      <c r="F21">
        <v>11</v>
      </c>
      <c r="G21">
        <v>11</v>
      </c>
      <c r="H21" t="s">
        <v>42</v>
      </c>
      <c r="I21" t="s">
        <v>50</v>
      </c>
      <c r="J21" t="s">
        <v>61</v>
      </c>
      <c r="K21" s="2">
        <v>4238.8171185806132</v>
      </c>
    </row>
    <row r="22" spans="1:11" outlineLevel="1" x14ac:dyDescent="0.3">
      <c r="A22" t="s">
        <v>23</v>
      </c>
      <c r="B22">
        <v>1</v>
      </c>
      <c r="C22" t="s">
        <v>10</v>
      </c>
      <c r="D22" t="s">
        <v>11</v>
      </c>
      <c r="E22">
        <v>12</v>
      </c>
      <c r="F22">
        <v>12</v>
      </c>
      <c r="G22">
        <v>12</v>
      </c>
      <c r="H22" t="s">
        <v>43</v>
      </c>
      <c r="I22" t="s">
        <v>50</v>
      </c>
      <c r="J22" t="s">
        <v>64</v>
      </c>
      <c r="K22" s="2">
        <v>635.82256778709188</v>
      </c>
    </row>
    <row r="23" spans="1:11" outlineLevel="1" x14ac:dyDescent="0.3">
      <c r="A23" t="s">
        <v>24</v>
      </c>
      <c r="B23">
        <v>1</v>
      </c>
      <c r="C23" t="s">
        <v>10</v>
      </c>
      <c r="D23" t="s">
        <v>11</v>
      </c>
      <c r="E23">
        <v>13</v>
      </c>
      <c r="F23">
        <v>13</v>
      </c>
      <c r="G23">
        <v>13</v>
      </c>
      <c r="H23" t="s">
        <v>44</v>
      </c>
      <c r="I23" t="s">
        <v>50</v>
      </c>
      <c r="J23" t="s">
        <v>65</v>
      </c>
      <c r="K23" s="2">
        <v>11307.224186496807</v>
      </c>
    </row>
    <row r="24" spans="1:11" outlineLevel="1" x14ac:dyDescent="0.3">
      <c r="A24" t="s">
        <v>25</v>
      </c>
      <c r="B24">
        <v>2</v>
      </c>
      <c r="C24" t="s">
        <v>10</v>
      </c>
      <c r="D24" t="s">
        <v>11</v>
      </c>
      <c r="E24">
        <v>14</v>
      </c>
      <c r="F24">
        <v>14</v>
      </c>
      <c r="G24">
        <v>14</v>
      </c>
      <c r="H24" t="s">
        <v>45</v>
      </c>
      <c r="I24" t="s">
        <v>50</v>
      </c>
      <c r="J24" t="s">
        <v>66</v>
      </c>
      <c r="K24" s="2">
        <v>2827.8498107223645</v>
      </c>
    </row>
    <row r="25" spans="1:11" outlineLevel="1" x14ac:dyDescent="0.3">
      <c r="A25" t="s">
        <v>26</v>
      </c>
      <c r="B25">
        <v>6</v>
      </c>
      <c r="C25" t="s">
        <v>10</v>
      </c>
      <c r="D25" t="s">
        <v>11</v>
      </c>
      <c r="E25">
        <v>15</v>
      </c>
      <c r="F25">
        <v>15</v>
      </c>
      <c r="G25">
        <v>15</v>
      </c>
      <c r="H25" t="s">
        <v>46</v>
      </c>
      <c r="I25" t="s">
        <v>50</v>
      </c>
      <c r="J25" t="s">
        <v>63</v>
      </c>
      <c r="K25" s="2">
        <v>3764.8198405651483</v>
      </c>
    </row>
    <row r="26" spans="1:11" outlineLevel="1" x14ac:dyDescent="0.3">
      <c r="A26" t="s">
        <v>27</v>
      </c>
      <c r="B26">
        <v>1</v>
      </c>
      <c r="C26" t="s">
        <v>10</v>
      </c>
      <c r="D26" t="s">
        <v>11</v>
      </c>
      <c r="E26">
        <v>16</v>
      </c>
      <c r="F26">
        <v>16</v>
      </c>
      <c r="G26">
        <v>16</v>
      </c>
      <c r="H26" t="s">
        <v>47</v>
      </c>
      <c r="I26" t="s">
        <v>50</v>
      </c>
      <c r="J26" t="s">
        <v>61</v>
      </c>
      <c r="K26" s="2">
        <v>10458.121343815159</v>
      </c>
    </row>
    <row r="27" spans="1:11" outlineLevel="1" x14ac:dyDescent="0.3">
      <c r="A27" t="s">
        <v>28</v>
      </c>
      <c r="B27">
        <v>4</v>
      </c>
      <c r="C27" t="s">
        <v>10</v>
      </c>
      <c r="D27" t="s">
        <v>11</v>
      </c>
      <c r="E27">
        <v>17</v>
      </c>
      <c r="F27">
        <v>17</v>
      </c>
      <c r="G27">
        <v>17</v>
      </c>
      <c r="H27" t="s">
        <v>48</v>
      </c>
      <c r="I27" t="s">
        <v>50</v>
      </c>
      <c r="J27" t="s">
        <v>63</v>
      </c>
      <c r="K27" s="2">
        <v>1563.9806712096154</v>
      </c>
    </row>
    <row r="28" spans="1:11" outlineLevel="1" x14ac:dyDescent="0.3">
      <c r="A28" t="s">
        <v>29</v>
      </c>
      <c r="B28">
        <v>1</v>
      </c>
      <c r="C28" t="s">
        <v>10</v>
      </c>
      <c r="D28" t="s">
        <v>11</v>
      </c>
      <c r="E28">
        <v>18</v>
      </c>
      <c r="F28">
        <v>18</v>
      </c>
      <c r="G28">
        <v>18</v>
      </c>
      <c r="H28" t="s">
        <v>49</v>
      </c>
      <c r="I28" t="s">
        <v>50</v>
      </c>
      <c r="J28" t="s">
        <v>67</v>
      </c>
      <c r="K28" s="2">
        <v>418.75413101375028</v>
      </c>
    </row>
    <row r="29" spans="1:11" x14ac:dyDescent="0.3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3">
        <f>SUM(K30:K49)</f>
        <v>114879.89378494416</v>
      </c>
    </row>
    <row r="30" spans="1:11" outlineLevel="1" x14ac:dyDescent="0.3">
      <c r="A30" t="s">
        <v>14</v>
      </c>
      <c r="B30">
        <v>7</v>
      </c>
      <c r="C30" t="s">
        <v>10</v>
      </c>
      <c r="D30" t="s">
        <v>51</v>
      </c>
      <c r="E30">
        <v>2</v>
      </c>
      <c r="F30">
        <v>2</v>
      </c>
      <c r="G30">
        <v>2</v>
      </c>
      <c r="H30" t="s">
        <v>33</v>
      </c>
      <c r="I30" t="s">
        <v>50</v>
      </c>
      <c r="J30" t="s">
        <v>56</v>
      </c>
      <c r="K30" s="2">
        <v>30006.553373260933</v>
      </c>
    </row>
    <row r="31" spans="1:11" outlineLevel="1" x14ac:dyDescent="0.3">
      <c r="A31" t="s">
        <v>15</v>
      </c>
      <c r="B31">
        <v>10</v>
      </c>
      <c r="C31" t="s">
        <v>10</v>
      </c>
      <c r="D31" t="s">
        <v>51</v>
      </c>
      <c r="E31">
        <v>3</v>
      </c>
      <c r="F31">
        <v>3</v>
      </c>
      <c r="G31">
        <v>3</v>
      </c>
      <c r="H31" t="s">
        <v>34</v>
      </c>
      <c r="I31" t="s">
        <v>50</v>
      </c>
      <c r="J31" t="s">
        <v>57</v>
      </c>
      <c r="K31" s="2">
        <v>10101.742108201204</v>
      </c>
    </row>
    <row r="32" spans="1:11" outlineLevel="1" x14ac:dyDescent="0.3">
      <c r="A32" t="s">
        <v>16</v>
      </c>
      <c r="B32">
        <v>18</v>
      </c>
      <c r="C32" t="s">
        <v>10</v>
      </c>
      <c r="D32" t="s">
        <v>51</v>
      </c>
      <c r="E32">
        <v>5</v>
      </c>
      <c r="F32">
        <v>5</v>
      </c>
      <c r="G32">
        <v>5</v>
      </c>
      <c r="H32" t="s">
        <v>36</v>
      </c>
      <c r="I32" t="s">
        <v>50</v>
      </c>
      <c r="J32" t="s">
        <v>58</v>
      </c>
      <c r="K32" s="2">
        <v>5398.6871620057718</v>
      </c>
    </row>
    <row r="33" spans="1:11" outlineLevel="1" x14ac:dyDescent="0.3">
      <c r="A33" t="s">
        <v>17</v>
      </c>
      <c r="B33">
        <v>7</v>
      </c>
      <c r="C33" t="s">
        <v>10</v>
      </c>
      <c r="D33" t="s">
        <v>51</v>
      </c>
      <c r="E33">
        <v>6</v>
      </c>
      <c r="F33">
        <v>6</v>
      </c>
      <c r="G33">
        <v>6</v>
      </c>
      <c r="H33" t="s">
        <v>37</v>
      </c>
      <c r="I33" t="s">
        <v>50</v>
      </c>
      <c r="J33" t="s">
        <v>59</v>
      </c>
      <c r="K33" s="2">
        <v>2119.4085592903066</v>
      </c>
    </row>
    <row r="34" spans="1:11" outlineLevel="1" x14ac:dyDescent="0.3">
      <c r="A34" t="s">
        <v>18</v>
      </c>
      <c r="B34">
        <v>1</v>
      </c>
      <c r="C34" t="s">
        <v>10</v>
      </c>
      <c r="D34" t="s">
        <v>51</v>
      </c>
      <c r="E34">
        <v>7</v>
      </c>
      <c r="F34">
        <v>7</v>
      </c>
      <c r="G34">
        <v>7</v>
      </c>
      <c r="H34" t="s">
        <v>38</v>
      </c>
      <c r="I34" t="s">
        <v>50</v>
      </c>
      <c r="J34" t="s">
        <v>60</v>
      </c>
      <c r="K34" s="2">
        <v>2046.8480716330414</v>
      </c>
    </row>
    <row r="35" spans="1:11" outlineLevel="1" x14ac:dyDescent="0.3">
      <c r="A35" t="s">
        <v>19</v>
      </c>
      <c r="B35">
        <v>2</v>
      </c>
      <c r="C35" t="s">
        <v>10</v>
      </c>
      <c r="D35" t="s">
        <v>51</v>
      </c>
      <c r="E35">
        <v>8</v>
      </c>
      <c r="F35">
        <v>8</v>
      </c>
      <c r="G35">
        <v>8</v>
      </c>
      <c r="H35" t="s">
        <v>39</v>
      </c>
      <c r="I35" t="s">
        <v>50</v>
      </c>
      <c r="J35" t="s">
        <v>61</v>
      </c>
      <c r="K35" s="2">
        <v>2476.1077887083693</v>
      </c>
    </row>
    <row r="36" spans="1:11" outlineLevel="1" x14ac:dyDescent="0.3">
      <c r="A36" t="s">
        <v>20</v>
      </c>
      <c r="C36" t="s">
        <v>10</v>
      </c>
      <c r="D36" t="s">
        <v>51</v>
      </c>
      <c r="E36">
        <v>9</v>
      </c>
      <c r="F36">
        <v>9</v>
      </c>
      <c r="G36">
        <v>9</v>
      </c>
      <c r="H36" t="s">
        <v>40</v>
      </c>
      <c r="I36" t="s">
        <v>50</v>
      </c>
      <c r="K36" s="2">
        <v>0</v>
      </c>
    </row>
    <row r="37" spans="1:11" outlineLevel="1" x14ac:dyDescent="0.3">
      <c r="A37" t="s">
        <v>52</v>
      </c>
      <c r="B37">
        <v>0.5</v>
      </c>
      <c r="C37" t="s">
        <v>10</v>
      </c>
      <c r="D37" t="s">
        <v>51</v>
      </c>
      <c r="E37">
        <v>9</v>
      </c>
      <c r="F37">
        <v>9</v>
      </c>
      <c r="G37">
        <v>9</v>
      </c>
      <c r="H37" t="s">
        <v>40</v>
      </c>
      <c r="I37" t="s">
        <v>50</v>
      </c>
      <c r="J37" t="s">
        <v>62</v>
      </c>
      <c r="K37" s="2">
        <v>5131.5062891666257</v>
      </c>
    </row>
    <row r="38" spans="1:11" outlineLevel="1" x14ac:dyDescent="0.3">
      <c r="A38" t="s">
        <v>53</v>
      </c>
      <c r="B38">
        <v>1.5</v>
      </c>
      <c r="C38" t="s">
        <v>10</v>
      </c>
      <c r="D38" t="s">
        <v>51</v>
      </c>
      <c r="E38">
        <v>9</v>
      </c>
      <c r="F38">
        <v>9</v>
      </c>
      <c r="G38">
        <v>9</v>
      </c>
      <c r="H38" t="s">
        <v>40</v>
      </c>
      <c r="I38" t="s">
        <v>50</v>
      </c>
      <c r="J38" t="s">
        <v>62</v>
      </c>
      <c r="K38" s="2">
        <v>7697.2594337499386</v>
      </c>
    </row>
    <row r="39" spans="1:11" outlineLevel="1" x14ac:dyDescent="0.3">
      <c r="A39" t="s">
        <v>69</v>
      </c>
      <c r="B39">
        <v>1</v>
      </c>
      <c r="C39" t="s">
        <v>10</v>
      </c>
      <c r="D39" t="s">
        <v>51</v>
      </c>
      <c r="E39">
        <v>9</v>
      </c>
      <c r="F39">
        <v>9</v>
      </c>
      <c r="G39">
        <v>9</v>
      </c>
      <c r="H39" t="s">
        <v>40</v>
      </c>
      <c r="I39" t="s">
        <v>50</v>
      </c>
      <c r="J39" t="s">
        <v>63</v>
      </c>
      <c r="K39" s="2">
        <v>1135.9214997577426</v>
      </c>
    </row>
    <row r="40" spans="1:11" outlineLevel="1" x14ac:dyDescent="0.3">
      <c r="A40" t="s">
        <v>70</v>
      </c>
      <c r="B40">
        <v>2</v>
      </c>
      <c r="C40" t="s">
        <v>10</v>
      </c>
      <c r="D40" t="s">
        <v>51</v>
      </c>
      <c r="E40">
        <v>9</v>
      </c>
      <c r="F40">
        <v>9</v>
      </c>
      <c r="G40">
        <v>9</v>
      </c>
      <c r="H40" t="s">
        <v>40</v>
      </c>
      <c r="I40" t="s">
        <v>50</v>
      </c>
      <c r="J40" t="s">
        <v>63</v>
      </c>
      <c r="K40" s="2">
        <v>757.28099983849529</v>
      </c>
    </row>
    <row r="41" spans="1:11" outlineLevel="1" x14ac:dyDescent="0.3">
      <c r="A41" t="s">
        <v>21</v>
      </c>
      <c r="B41">
        <v>8</v>
      </c>
      <c r="C41" t="s">
        <v>10</v>
      </c>
      <c r="D41" t="s">
        <v>51</v>
      </c>
      <c r="E41">
        <v>10</v>
      </c>
      <c r="F41">
        <v>10</v>
      </c>
      <c r="G41">
        <v>10</v>
      </c>
      <c r="H41" t="s">
        <v>41</v>
      </c>
      <c r="I41" t="s">
        <v>50</v>
      </c>
      <c r="J41" t="s">
        <v>61</v>
      </c>
      <c r="K41" s="2">
        <v>19807.170752469188</v>
      </c>
    </row>
    <row r="42" spans="1:11" outlineLevel="1" x14ac:dyDescent="0.3">
      <c r="A42" t="s">
        <v>22</v>
      </c>
      <c r="B42">
        <v>2</v>
      </c>
      <c r="C42" t="s">
        <v>10</v>
      </c>
      <c r="D42" t="s">
        <v>51</v>
      </c>
      <c r="E42">
        <v>11</v>
      </c>
      <c r="F42">
        <v>11</v>
      </c>
      <c r="G42">
        <v>11</v>
      </c>
      <c r="H42" t="s">
        <v>42</v>
      </c>
      <c r="I42" t="s">
        <v>50</v>
      </c>
      <c r="J42" t="s">
        <v>61</v>
      </c>
      <c r="K42" s="2">
        <v>4238.8171185806132</v>
      </c>
    </row>
    <row r="43" spans="1:11" outlineLevel="1" x14ac:dyDescent="0.3">
      <c r="A43" t="s">
        <v>23</v>
      </c>
      <c r="B43">
        <v>1</v>
      </c>
      <c r="C43" t="s">
        <v>10</v>
      </c>
      <c r="D43" t="s">
        <v>51</v>
      </c>
      <c r="E43">
        <v>12</v>
      </c>
      <c r="F43">
        <v>12</v>
      </c>
      <c r="G43">
        <v>12</v>
      </c>
      <c r="H43" t="s">
        <v>43</v>
      </c>
      <c r="I43" t="s">
        <v>50</v>
      </c>
      <c r="J43" t="s">
        <v>64</v>
      </c>
      <c r="K43" s="2">
        <v>894.99974377276317</v>
      </c>
    </row>
    <row r="44" spans="1:11" outlineLevel="1" x14ac:dyDescent="0.3">
      <c r="A44" t="s">
        <v>24</v>
      </c>
      <c r="B44">
        <v>1</v>
      </c>
      <c r="C44" t="s">
        <v>10</v>
      </c>
      <c r="D44" t="s">
        <v>51</v>
      </c>
      <c r="E44">
        <v>13</v>
      </c>
      <c r="F44">
        <v>13</v>
      </c>
      <c r="G44">
        <v>13</v>
      </c>
      <c r="H44" t="s">
        <v>44</v>
      </c>
      <c r="I44" t="s">
        <v>50</v>
      </c>
      <c r="J44" t="s">
        <v>65</v>
      </c>
      <c r="K44" s="2">
        <v>8489.6082732690684</v>
      </c>
    </row>
    <row r="45" spans="1:11" outlineLevel="1" x14ac:dyDescent="0.3">
      <c r="A45" t="s">
        <v>25</v>
      </c>
      <c r="B45">
        <v>2</v>
      </c>
      <c r="C45" t="s">
        <v>10</v>
      </c>
      <c r="D45" t="s">
        <v>51</v>
      </c>
      <c r="E45">
        <v>14</v>
      </c>
      <c r="F45">
        <v>14</v>
      </c>
      <c r="G45">
        <v>14</v>
      </c>
      <c r="H45" t="s">
        <v>45</v>
      </c>
      <c r="I45" t="s">
        <v>50</v>
      </c>
      <c r="J45" t="s">
        <v>66</v>
      </c>
      <c r="K45" s="2">
        <v>1858.3470725748361</v>
      </c>
    </row>
    <row r="46" spans="1:11" outlineLevel="1" x14ac:dyDescent="0.3">
      <c r="A46" t="s">
        <v>26</v>
      </c>
      <c r="B46">
        <v>6</v>
      </c>
      <c r="C46" t="s">
        <v>10</v>
      </c>
      <c r="D46" t="s">
        <v>51</v>
      </c>
      <c r="E46">
        <v>15</v>
      </c>
      <c r="F46">
        <v>15</v>
      </c>
      <c r="G46">
        <v>15</v>
      </c>
      <c r="H46" t="s">
        <v>46</v>
      </c>
      <c r="I46" t="s">
        <v>50</v>
      </c>
      <c r="J46" t="s">
        <v>63</v>
      </c>
      <c r="K46" s="2">
        <v>3764.8198405651483</v>
      </c>
    </row>
    <row r="47" spans="1:11" outlineLevel="1" x14ac:dyDescent="0.3">
      <c r="A47" t="s">
        <v>27</v>
      </c>
      <c r="B47">
        <v>1</v>
      </c>
      <c r="C47" t="s">
        <v>10</v>
      </c>
      <c r="D47" t="s">
        <v>51</v>
      </c>
      <c r="E47">
        <v>16</v>
      </c>
      <c r="F47">
        <v>16</v>
      </c>
      <c r="G47">
        <v>16</v>
      </c>
      <c r="H47" t="s">
        <v>47</v>
      </c>
      <c r="I47" t="s">
        <v>50</v>
      </c>
      <c r="J47" t="s">
        <v>61</v>
      </c>
      <c r="K47" s="2">
        <v>6972.0808958767739</v>
      </c>
    </row>
    <row r="48" spans="1:11" outlineLevel="1" x14ac:dyDescent="0.3">
      <c r="A48" t="s">
        <v>28</v>
      </c>
      <c r="B48">
        <v>4</v>
      </c>
      <c r="C48" t="s">
        <v>10</v>
      </c>
      <c r="D48" t="s">
        <v>51</v>
      </c>
      <c r="E48">
        <v>17</v>
      </c>
      <c r="F48">
        <v>17</v>
      </c>
      <c r="G48">
        <v>17</v>
      </c>
      <c r="H48" t="s">
        <v>48</v>
      </c>
      <c r="I48" t="s">
        <v>50</v>
      </c>
      <c r="J48" t="s">
        <v>63</v>
      </c>
      <c r="K48" s="2">
        <v>1563.9806712096154</v>
      </c>
    </row>
    <row r="49" spans="1:11" outlineLevel="1" x14ac:dyDescent="0.3">
      <c r="A49" t="s">
        <v>29</v>
      </c>
      <c r="B49">
        <v>1</v>
      </c>
      <c r="C49" t="s">
        <v>10</v>
      </c>
      <c r="D49" t="s">
        <v>51</v>
      </c>
      <c r="E49">
        <v>18</v>
      </c>
      <c r="F49">
        <v>18</v>
      </c>
      <c r="G49">
        <v>18</v>
      </c>
      <c r="H49" t="s">
        <v>49</v>
      </c>
      <c r="I49" t="s">
        <v>50</v>
      </c>
      <c r="J49" t="s">
        <v>67</v>
      </c>
      <c r="K49" s="2">
        <v>418.75413101375028</v>
      </c>
    </row>
    <row r="50" spans="1:11" x14ac:dyDescent="0.3">
      <c r="A50" s="1" t="s">
        <v>71</v>
      </c>
      <c r="B50" s="1"/>
      <c r="C50" s="1"/>
      <c r="D50" s="1"/>
      <c r="E50" s="1"/>
      <c r="F50" s="1"/>
      <c r="G50" s="1"/>
      <c r="H50" s="1"/>
      <c r="I50" s="1"/>
      <c r="J50" s="1"/>
      <c r="K50" s="3">
        <f>SUM(K51:K53)</f>
        <v>35295.193663280763</v>
      </c>
    </row>
    <row r="51" spans="1:11" outlineLevel="1" x14ac:dyDescent="0.3">
      <c r="A51" t="s">
        <v>72</v>
      </c>
      <c r="B51">
        <v>6</v>
      </c>
      <c r="C51" t="s">
        <v>10</v>
      </c>
      <c r="D51" t="s">
        <v>71</v>
      </c>
      <c r="E51">
        <v>3</v>
      </c>
      <c r="F51">
        <v>3</v>
      </c>
      <c r="G51">
        <v>3</v>
      </c>
      <c r="H51" t="s">
        <v>34</v>
      </c>
      <c r="I51" t="s">
        <v>50</v>
      </c>
      <c r="J51" t="s">
        <v>57</v>
      </c>
      <c r="K51" s="2">
        <v>9834.1249229185505</v>
      </c>
    </row>
    <row r="52" spans="1:11" outlineLevel="1" x14ac:dyDescent="0.3">
      <c r="A52" t="s">
        <v>73</v>
      </c>
      <c r="B52">
        <v>1</v>
      </c>
      <c r="C52" t="s">
        <v>10</v>
      </c>
      <c r="D52" t="s">
        <v>71</v>
      </c>
      <c r="E52">
        <v>7</v>
      </c>
      <c r="F52">
        <v>7</v>
      </c>
      <c r="G52">
        <v>7</v>
      </c>
      <c r="H52" t="s">
        <v>38</v>
      </c>
      <c r="I52" t="s">
        <v>50</v>
      </c>
      <c r="J52" t="s">
        <v>60</v>
      </c>
      <c r="K52" s="2">
        <v>1296.5375351697928</v>
      </c>
    </row>
    <row r="53" spans="1:11" outlineLevel="1" x14ac:dyDescent="0.3">
      <c r="A53" t="s">
        <v>74</v>
      </c>
      <c r="B53">
        <v>6</v>
      </c>
      <c r="C53" t="s">
        <v>10</v>
      </c>
      <c r="D53" t="s">
        <v>71</v>
      </c>
      <c r="E53">
        <v>4</v>
      </c>
      <c r="F53">
        <v>4</v>
      </c>
      <c r="G53">
        <v>4</v>
      </c>
      <c r="H53" t="s">
        <v>35</v>
      </c>
      <c r="I53" t="s">
        <v>50</v>
      </c>
      <c r="J53" t="s">
        <v>68</v>
      </c>
      <c r="K53" s="2">
        <v>24164.531205192423</v>
      </c>
    </row>
    <row r="55" spans="1:11" x14ac:dyDescent="0.3">
      <c r="A55" s="6" t="s">
        <v>85</v>
      </c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3">
      <c r="A56" t="s">
        <v>30</v>
      </c>
      <c r="B56" t="s">
        <v>0</v>
      </c>
      <c r="C56" t="s">
        <v>5</v>
      </c>
      <c r="D56" t="s">
        <v>6</v>
      </c>
      <c r="E56" t="s">
        <v>3</v>
      </c>
      <c r="F56" t="s">
        <v>7</v>
      </c>
      <c r="G56" t="s">
        <v>8</v>
      </c>
      <c r="H56" t="s">
        <v>4</v>
      </c>
      <c r="I56" t="s">
        <v>9</v>
      </c>
      <c r="J56" t="s">
        <v>2</v>
      </c>
      <c r="K56" t="s">
        <v>1</v>
      </c>
    </row>
    <row r="57" spans="1:11" x14ac:dyDescent="0.3">
      <c r="A57" t="s">
        <v>10</v>
      </c>
      <c r="K57" s="4">
        <f>K58+K70+K80</f>
        <v>72049.634794600002</v>
      </c>
    </row>
    <row r="58" spans="1:11" x14ac:dyDescent="0.3">
      <c r="A58" s="1" t="s">
        <v>11</v>
      </c>
      <c r="B58" s="1"/>
      <c r="C58" s="1"/>
      <c r="D58" s="1"/>
      <c r="E58" s="1"/>
      <c r="F58" s="1"/>
      <c r="G58" s="1"/>
      <c r="H58" s="1"/>
      <c r="I58" s="1"/>
      <c r="J58" s="1"/>
      <c r="K58" s="3">
        <f>SUM(K59:K68)</f>
        <v>47239.831111786581</v>
      </c>
    </row>
    <row r="59" spans="1:11" outlineLevel="1" x14ac:dyDescent="0.3">
      <c r="A59" t="s">
        <v>77</v>
      </c>
      <c r="B59">
        <v>2</v>
      </c>
      <c r="C59" t="s">
        <v>10</v>
      </c>
      <c r="D59" t="s">
        <v>11</v>
      </c>
      <c r="E59">
        <v>19</v>
      </c>
      <c r="F59">
        <f>E59</f>
        <v>19</v>
      </c>
      <c r="G59">
        <v>1</v>
      </c>
      <c r="H59" t="s">
        <v>99</v>
      </c>
      <c r="I59" t="s">
        <v>50</v>
      </c>
      <c r="J59" t="s">
        <v>96</v>
      </c>
      <c r="K59" s="4">
        <v>1554.2533169425856</v>
      </c>
    </row>
    <row r="60" spans="1:11" outlineLevel="1" x14ac:dyDescent="0.3">
      <c r="A60" t="s">
        <v>78</v>
      </c>
      <c r="B60">
        <v>2</v>
      </c>
      <c r="C60" t="s">
        <v>10</v>
      </c>
      <c r="D60" t="s">
        <v>11</v>
      </c>
      <c r="E60">
        <v>20</v>
      </c>
      <c r="F60">
        <f t="shared" ref="F60:F68" si="0">E60</f>
        <v>20</v>
      </c>
      <c r="G60">
        <f>G59+1</f>
        <v>2</v>
      </c>
      <c r="H60" t="s">
        <v>100</v>
      </c>
      <c r="I60" t="s">
        <v>50</v>
      </c>
      <c r="J60" t="s">
        <v>97</v>
      </c>
      <c r="K60" s="4">
        <v>6661.6486812874919</v>
      </c>
    </row>
    <row r="61" spans="1:11" outlineLevel="1" x14ac:dyDescent="0.3">
      <c r="A61" t="s">
        <v>79</v>
      </c>
      <c r="B61">
        <v>2</v>
      </c>
      <c r="C61" t="s">
        <v>10</v>
      </c>
      <c r="D61" t="s">
        <v>11</v>
      </c>
      <c r="E61">
        <f>E60+1</f>
        <v>21</v>
      </c>
      <c r="F61">
        <f t="shared" si="0"/>
        <v>21</v>
      </c>
      <c r="G61">
        <f t="shared" ref="G61:G68" si="1">G60+1</f>
        <v>3</v>
      </c>
      <c r="H61" t="s">
        <v>101</v>
      </c>
      <c r="I61" t="s">
        <v>50</v>
      </c>
      <c r="J61" t="s">
        <v>97</v>
      </c>
      <c r="K61" s="4">
        <v>1704.3350639839628</v>
      </c>
    </row>
    <row r="62" spans="1:11" outlineLevel="1" x14ac:dyDescent="0.3">
      <c r="A62" t="s">
        <v>86</v>
      </c>
      <c r="B62">
        <v>2</v>
      </c>
      <c r="C62" t="s">
        <v>10</v>
      </c>
      <c r="D62" t="s">
        <v>11</v>
      </c>
      <c r="E62">
        <f t="shared" ref="E62:E68" si="2">E61+1</f>
        <v>22</v>
      </c>
      <c r="F62">
        <f t="shared" si="0"/>
        <v>22</v>
      </c>
      <c r="G62">
        <f t="shared" si="1"/>
        <v>4</v>
      </c>
      <c r="H62" t="s">
        <v>101</v>
      </c>
      <c r="I62" t="s">
        <v>50</v>
      </c>
      <c r="J62" t="s">
        <v>98</v>
      </c>
      <c r="K62" s="4">
        <v>2592.3204002815946</v>
      </c>
    </row>
    <row r="63" spans="1:11" outlineLevel="1" x14ac:dyDescent="0.3">
      <c r="A63" t="s">
        <v>87</v>
      </c>
      <c r="B63">
        <v>2</v>
      </c>
      <c r="C63" t="s">
        <v>10</v>
      </c>
      <c r="D63" t="s">
        <v>11</v>
      </c>
      <c r="E63">
        <f t="shared" si="2"/>
        <v>23</v>
      </c>
      <c r="F63">
        <f t="shared" si="0"/>
        <v>23</v>
      </c>
      <c r="G63">
        <f t="shared" si="1"/>
        <v>5</v>
      </c>
      <c r="H63" t="s">
        <v>101</v>
      </c>
      <c r="I63" t="s">
        <v>50</v>
      </c>
      <c r="J63" t="s">
        <v>98</v>
      </c>
      <c r="K63" s="4">
        <v>4586.3131239546756</v>
      </c>
    </row>
    <row r="64" spans="1:11" outlineLevel="1" x14ac:dyDescent="0.3">
      <c r="A64" t="s">
        <v>88</v>
      </c>
      <c r="B64">
        <v>2</v>
      </c>
      <c r="C64" t="s">
        <v>10</v>
      </c>
      <c r="D64" t="s">
        <v>11</v>
      </c>
      <c r="E64">
        <f t="shared" si="2"/>
        <v>24</v>
      </c>
      <c r="F64">
        <f t="shared" si="0"/>
        <v>24</v>
      </c>
      <c r="G64">
        <f t="shared" si="1"/>
        <v>6</v>
      </c>
      <c r="H64" t="s">
        <v>101</v>
      </c>
      <c r="I64" t="s">
        <v>50</v>
      </c>
      <c r="J64" t="s">
        <v>98</v>
      </c>
      <c r="K64" s="4">
        <v>2922.7993175184952</v>
      </c>
    </row>
    <row r="65" spans="1:11" outlineLevel="1" x14ac:dyDescent="0.3">
      <c r="A65" t="s">
        <v>89</v>
      </c>
      <c r="B65">
        <v>4</v>
      </c>
      <c r="C65" t="s">
        <v>10</v>
      </c>
      <c r="D65" t="s">
        <v>11</v>
      </c>
      <c r="E65">
        <f t="shared" si="2"/>
        <v>25</v>
      </c>
      <c r="F65">
        <f t="shared" si="0"/>
        <v>25</v>
      </c>
      <c r="G65">
        <f t="shared" si="1"/>
        <v>7</v>
      </c>
      <c r="H65" t="s">
        <v>100</v>
      </c>
      <c r="I65" t="s">
        <v>50</v>
      </c>
      <c r="J65" t="s">
        <v>97</v>
      </c>
      <c r="K65" s="4">
        <v>11873.920959015428</v>
      </c>
    </row>
    <row r="66" spans="1:11" outlineLevel="1" x14ac:dyDescent="0.3">
      <c r="A66" t="s">
        <v>90</v>
      </c>
      <c r="B66">
        <v>1</v>
      </c>
      <c r="C66" t="s">
        <v>10</v>
      </c>
      <c r="D66" t="s">
        <v>11</v>
      </c>
      <c r="E66">
        <f t="shared" si="2"/>
        <v>26</v>
      </c>
      <c r="F66">
        <f t="shared" si="0"/>
        <v>26</v>
      </c>
      <c r="G66">
        <f t="shared" si="1"/>
        <v>8</v>
      </c>
      <c r="H66" t="s">
        <v>100</v>
      </c>
      <c r="I66" t="s">
        <v>50</v>
      </c>
      <c r="J66" t="s">
        <v>97</v>
      </c>
      <c r="K66" s="4">
        <v>6963.6245428042739</v>
      </c>
    </row>
    <row r="67" spans="1:11" outlineLevel="1" x14ac:dyDescent="0.3">
      <c r="A67" t="s">
        <v>91</v>
      </c>
      <c r="B67">
        <v>2</v>
      </c>
      <c r="C67" t="s">
        <v>10</v>
      </c>
      <c r="D67" t="s">
        <v>11</v>
      </c>
      <c r="E67">
        <f t="shared" si="2"/>
        <v>27</v>
      </c>
      <c r="F67">
        <f t="shared" si="0"/>
        <v>27</v>
      </c>
      <c r="G67">
        <f t="shared" si="1"/>
        <v>9</v>
      </c>
      <c r="H67" t="s">
        <v>100</v>
      </c>
      <c r="I67" t="s">
        <v>50</v>
      </c>
      <c r="J67" t="s">
        <v>97</v>
      </c>
      <c r="K67" s="4">
        <v>1788.8659893521697</v>
      </c>
    </row>
    <row r="68" spans="1:11" outlineLevel="1" x14ac:dyDescent="0.3">
      <c r="A68" t="s">
        <v>92</v>
      </c>
      <c r="B68">
        <v>2</v>
      </c>
      <c r="C68" t="s">
        <v>10</v>
      </c>
      <c r="D68" t="s">
        <v>11</v>
      </c>
      <c r="E68">
        <f t="shared" si="2"/>
        <v>28</v>
      </c>
      <c r="F68">
        <f t="shared" si="0"/>
        <v>28</v>
      </c>
      <c r="G68">
        <f t="shared" si="1"/>
        <v>10</v>
      </c>
      <c r="H68" t="s">
        <v>101</v>
      </c>
      <c r="I68" t="s">
        <v>50</v>
      </c>
      <c r="J68" t="s">
        <v>98</v>
      </c>
      <c r="K68" s="4">
        <v>6591.749716645907</v>
      </c>
    </row>
    <row r="69" spans="1:11" outlineLevel="1" x14ac:dyDescent="0.3"/>
    <row r="70" spans="1:11" x14ac:dyDescent="0.3">
      <c r="A70" s="1" t="s">
        <v>51</v>
      </c>
      <c r="B70" s="1"/>
      <c r="C70" s="1"/>
      <c r="D70" s="1"/>
      <c r="E70" s="1"/>
      <c r="F70" s="1"/>
      <c r="G70" s="1"/>
      <c r="H70" s="1"/>
      <c r="I70" s="1"/>
      <c r="J70" s="1"/>
      <c r="K70" s="3">
        <f>SUM(K71:K79)</f>
        <v>21866.341936737419</v>
      </c>
    </row>
    <row r="71" spans="1:11" outlineLevel="1" x14ac:dyDescent="0.3">
      <c r="A71" t="s">
        <v>78</v>
      </c>
      <c r="B71">
        <v>2</v>
      </c>
      <c r="C71" t="s">
        <v>10</v>
      </c>
      <c r="D71" t="s">
        <v>51</v>
      </c>
      <c r="E71">
        <f>E60</f>
        <v>20</v>
      </c>
      <c r="F71">
        <f t="shared" ref="F71:F79" si="3">E71</f>
        <v>20</v>
      </c>
      <c r="G71">
        <v>2</v>
      </c>
      <c r="H71" t="s">
        <v>100</v>
      </c>
      <c r="I71" t="s">
        <v>50</v>
      </c>
      <c r="J71" t="s">
        <v>97</v>
      </c>
      <c r="K71" s="4">
        <v>2995.3014589421496</v>
      </c>
    </row>
    <row r="72" spans="1:11" outlineLevel="1" x14ac:dyDescent="0.3">
      <c r="A72" t="s">
        <v>79</v>
      </c>
      <c r="B72">
        <v>2</v>
      </c>
      <c r="C72" t="s">
        <v>10</v>
      </c>
      <c r="D72" t="s">
        <v>51</v>
      </c>
      <c r="E72">
        <f t="shared" ref="E72:E79" si="4">E61</f>
        <v>21</v>
      </c>
      <c r="F72">
        <f t="shared" si="3"/>
        <v>21</v>
      </c>
      <c r="G72">
        <v>3</v>
      </c>
      <c r="H72" t="s">
        <v>100</v>
      </c>
      <c r="I72" t="s">
        <v>50</v>
      </c>
      <c r="J72" t="s">
        <v>97</v>
      </c>
      <c r="K72" s="4">
        <v>766.32640775808477</v>
      </c>
    </row>
    <row r="73" spans="1:11" outlineLevel="1" x14ac:dyDescent="0.3">
      <c r="A73" t="s">
        <v>86</v>
      </c>
      <c r="B73">
        <v>2</v>
      </c>
      <c r="C73" t="s">
        <v>10</v>
      </c>
      <c r="D73" t="s">
        <v>51</v>
      </c>
      <c r="E73">
        <f t="shared" si="4"/>
        <v>22</v>
      </c>
      <c r="F73">
        <f t="shared" si="3"/>
        <v>22</v>
      </c>
      <c r="G73">
        <v>4</v>
      </c>
      <c r="H73" t="s">
        <v>101</v>
      </c>
      <c r="I73" t="s">
        <v>50</v>
      </c>
      <c r="J73" t="s">
        <v>98</v>
      </c>
      <c r="K73" s="4">
        <v>1371.2896097146038</v>
      </c>
    </row>
    <row r="74" spans="1:11" outlineLevel="1" x14ac:dyDescent="0.3">
      <c r="A74" t="s">
        <v>87</v>
      </c>
      <c r="B74">
        <v>2</v>
      </c>
      <c r="C74" t="s">
        <v>10</v>
      </c>
      <c r="D74" t="s">
        <v>51</v>
      </c>
      <c r="E74">
        <f t="shared" si="4"/>
        <v>23</v>
      </c>
      <c r="F74">
        <f t="shared" si="3"/>
        <v>23</v>
      </c>
      <c r="G74">
        <v>5</v>
      </c>
      <c r="H74" t="s">
        <v>101</v>
      </c>
      <c r="I74" t="s">
        <v>50</v>
      </c>
      <c r="J74" t="s">
        <v>98</v>
      </c>
      <c r="K74" s="4">
        <v>2426.0749300486168</v>
      </c>
    </row>
    <row r="75" spans="1:11" outlineLevel="1" x14ac:dyDescent="0.3">
      <c r="A75" t="s">
        <v>88</v>
      </c>
      <c r="B75">
        <v>2</v>
      </c>
      <c r="C75" t="s">
        <v>10</v>
      </c>
      <c r="D75" t="s">
        <v>51</v>
      </c>
      <c r="E75">
        <f t="shared" si="4"/>
        <v>24</v>
      </c>
      <c r="F75">
        <f t="shared" si="3"/>
        <v>24</v>
      </c>
      <c r="G75">
        <v>6</v>
      </c>
      <c r="H75" t="s">
        <v>101</v>
      </c>
      <c r="I75" t="s">
        <v>50</v>
      </c>
      <c r="J75" t="s">
        <v>98</v>
      </c>
      <c r="K75" s="4">
        <v>1546.1068527480909</v>
      </c>
    </row>
    <row r="76" spans="1:11" outlineLevel="1" x14ac:dyDescent="0.3">
      <c r="A76" t="s">
        <v>89</v>
      </c>
      <c r="B76">
        <v>4</v>
      </c>
      <c r="C76" t="s">
        <v>10</v>
      </c>
      <c r="D76" t="s">
        <v>51</v>
      </c>
      <c r="E76">
        <f t="shared" si="4"/>
        <v>25</v>
      </c>
      <c r="F76">
        <f t="shared" si="3"/>
        <v>25</v>
      </c>
      <c r="G76">
        <v>7</v>
      </c>
      <c r="H76" t="s">
        <v>100</v>
      </c>
      <c r="I76" t="s">
        <v>50</v>
      </c>
      <c r="J76" t="s">
        <v>97</v>
      </c>
      <c r="K76" s="4">
        <v>5338.9145050244333</v>
      </c>
    </row>
    <row r="77" spans="1:11" outlineLevel="1" x14ac:dyDescent="0.3">
      <c r="A77" t="s">
        <v>90</v>
      </c>
      <c r="B77">
        <v>1</v>
      </c>
      <c r="C77" t="s">
        <v>10</v>
      </c>
      <c r="D77" t="s">
        <v>51</v>
      </c>
      <c r="E77">
        <f t="shared" si="4"/>
        <v>26</v>
      </c>
      <c r="F77">
        <f t="shared" si="3"/>
        <v>26</v>
      </c>
      <c r="G77">
        <v>8</v>
      </c>
      <c r="H77" t="s">
        <v>100</v>
      </c>
      <c r="I77" t="s">
        <v>50</v>
      </c>
      <c r="J77" t="s">
        <v>97</v>
      </c>
      <c r="K77" s="4">
        <v>3131.0799699145591</v>
      </c>
    </row>
    <row r="78" spans="1:11" outlineLevel="1" x14ac:dyDescent="0.3">
      <c r="A78" t="s">
        <v>91</v>
      </c>
      <c r="B78">
        <v>2</v>
      </c>
      <c r="C78" t="s">
        <v>10</v>
      </c>
      <c r="D78" t="s">
        <v>51</v>
      </c>
      <c r="E78">
        <f t="shared" si="4"/>
        <v>27</v>
      </c>
      <c r="F78">
        <f t="shared" si="3"/>
        <v>27</v>
      </c>
      <c r="G78">
        <v>9</v>
      </c>
      <c r="H78" t="s">
        <v>100</v>
      </c>
      <c r="I78" t="s">
        <v>50</v>
      </c>
      <c r="J78" t="s">
        <v>97</v>
      </c>
      <c r="K78" s="4">
        <v>804.33435687019323</v>
      </c>
    </row>
    <row r="79" spans="1:11" outlineLevel="1" x14ac:dyDescent="0.3">
      <c r="A79" t="s">
        <v>92</v>
      </c>
      <c r="B79">
        <v>2</v>
      </c>
      <c r="C79" t="s">
        <v>10</v>
      </c>
      <c r="D79" t="s">
        <v>51</v>
      </c>
      <c r="E79">
        <f t="shared" si="4"/>
        <v>28</v>
      </c>
      <c r="F79">
        <f t="shared" si="3"/>
        <v>28</v>
      </c>
      <c r="G79">
        <v>10</v>
      </c>
      <c r="H79" t="s">
        <v>101</v>
      </c>
      <c r="I79" t="s">
        <v>50</v>
      </c>
      <c r="J79" t="s">
        <v>98</v>
      </c>
      <c r="K79" s="4">
        <v>3486.9138457166869</v>
      </c>
    </row>
    <row r="80" spans="1:11" x14ac:dyDescent="0.3">
      <c r="A80" s="1" t="s">
        <v>71</v>
      </c>
      <c r="B80" s="1"/>
      <c r="C80" s="1"/>
      <c r="D80" s="1"/>
      <c r="E80" s="1"/>
      <c r="F80" s="1"/>
      <c r="G80" s="1"/>
      <c r="H80" s="1"/>
      <c r="I80" s="1"/>
      <c r="J80" s="1"/>
      <c r="K80" s="3">
        <f>SUM(K81:K82)</f>
        <v>2943.4617460760005</v>
      </c>
    </row>
    <row r="81" spans="1:11" outlineLevel="1" x14ac:dyDescent="0.3">
      <c r="A81" t="s">
        <v>80</v>
      </c>
      <c r="B81">
        <v>2</v>
      </c>
      <c r="C81" t="s">
        <v>10</v>
      </c>
      <c r="D81" t="s">
        <v>71</v>
      </c>
      <c r="E81">
        <v>29</v>
      </c>
      <c r="F81">
        <f t="shared" ref="F81:F82" si="5">E81</f>
        <v>29</v>
      </c>
      <c r="G81">
        <v>11</v>
      </c>
      <c r="H81" t="s">
        <v>101</v>
      </c>
      <c r="I81" t="s">
        <v>50</v>
      </c>
      <c r="J81" t="s">
        <v>98</v>
      </c>
      <c r="K81" s="4">
        <v>1177.3846984304002</v>
      </c>
    </row>
    <row r="82" spans="1:11" outlineLevel="1" x14ac:dyDescent="0.3">
      <c r="A82" t="s">
        <v>81</v>
      </c>
      <c r="B82">
        <v>2</v>
      </c>
      <c r="C82" t="s">
        <v>10</v>
      </c>
      <c r="D82" t="s">
        <v>71</v>
      </c>
      <c r="E82">
        <v>30</v>
      </c>
      <c r="F82">
        <f t="shared" si="5"/>
        <v>30</v>
      </c>
      <c r="G82">
        <v>11</v>
      </c>
      <c r="H82" t="s">
        <v>101</v>
      </c>
      <c r="I82" t="s">
        <v>50</v>
      </c>
      <c r="J82" t="s">
        <v>98</v>
      </c>
      <c r="K82" s="4">
        <v>1766.0770476456003</v>
      </c>
    </row>
  </sheetData>
  <mergeCells count="3">
    <mergeCell ref="A1:K1"/>
    <mergeCell ref="A3:K3"/>
    <mergeCell ref="A55:K55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Cândido</dc:creator>
  <cp:lastModifiedBy>Luis Cândido</cp:lastModifiedBy>
  <dcterms:created xsi:type="dcterms:W3CDTF">2019-05-29T21:46:36Z</dcterms:created>
  <dcterms:modified xsi:type="dcterms:W3CDTF">2023-06-10T16:16:22Z</dcterms:modified>
</cp:coreProperties>
</file>